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ico" sheetId="2" r:id="rId2"/>
  </sheets>
  <definedNames>
    <definedName name="solver_adj" localSheetId="0" hidden="1">'Medidas'!#REF!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'Medidas'!#REF!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<sst xmlns="http://schemas.openxmlformats.org/spreadsheetml/2006/main" count="21" uniqueCount="19">
  <si>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</si>
  <si>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</si>
  <si>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</si>
  <si>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</si>
  <si>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</si>
  <si>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</si>
  <si>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</si>
  <si>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</si>
  <si>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</si>
  <si>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</si>
  <si>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Tensão</t>
  </si>
  <si>
    <t>(MPa)</t>
  </si>
  <si>
    <t>Comprimento do fio (cm)</t>
  </si>
  <si>
    <t>Densidade linear do fio (g/m)</t>
  </si>
  <si>
    <t>Raio do Fio (mm)</t>
  </si>
  <si>
    <t>Raio do Eixo (mm)</t>
  </si>
  <si>
    <t>Desvio</t>
  </si>
  <si>
    <t>Padrão</t>
  </si>
  <si>
    <t>Relação entre Tensão e Tempo de um fio de Cobre.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</si>
</sst>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Symbol"/>
      <family val="1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8"/>
      <name val="Arial"/>
      <family val="0"/>
    </font>
    <font>
      <b/>
      <sz val="14.25"/>
      <name val="Arial"/>
      <family val="2"/>
    </font>
    <font>
      <sz val="55.75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1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4"/>
        </c:manualLayout>
      </c:layout>
      <c:scatterChart>
        <c:scatterStyle val="smoothMarker"/>
        <c:varyColors val="0"/>
        <c:ser>
          <c:idx val="0"/>
          <c:order val="0"/>
          <c:tx>
            <c:v>Tensão em Funsão do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Medidas!$B$10:$B$44</c:f>
              <c:numCache>
                <c:ptCount val="35"/>
                <c:pt idx="0">
                  <c:v>2.5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22.2</c:v>
                </c:pt>
                <c:pt idx="7">
                  <c:v>24.5</c:v>
                </c:pt>
                <c:pt idx="8">
                  <c:v>27.5</c:v>
                </c:pt>
                <c:pt idx="9">
                  <c:v>30.3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  <c:pt idx="13">
                  <c:v>43.1</c:v>
                </c:pt>
                <c:pt idx="14">
                  <c:v>46.2</c:v>
                </c:pt>
                <c:pt idx="15">
                  <c:v>49</c:v>
                </c:pt>
                <c:pt idx="16">
                  <c:v>51.9</c:v>
                </c:pt>
                <c:pt idx="17">
                  <c:v>55.2</c:v>
                </c:pt>
                <c:pt idx="18">
                  <c:v>58</c:v>
                </c:pt>
                <c:pt idx="19">
                  <c:v>66.5</c:v>
                </c:pt>
                <c:pt idx="20">
                  <c:v>70.6</c:v>
                </c:pt>
                <c:pt idx="21">
                  <c:v>76.6</c:v>
                </c:pt>
                <c:pt idx="22">
                  <c:v>82</c:v>
                </c:pt>
                <c:pt idx="23">
                  <c:v>86.5</c:v>
                </c:pt>
                <c:pt idx="24">
                  <c:v>92.6</c:v>
                </c:pt>
                <c:pt idx="25">
                  <c:v>96.7</c:v>
                </c:pt>
                <c:pt idx="26">
                  <c:v>101.4</c:v>
                </c:pt>
                <c:pt idx="27">
                  <c:v>105.2</c:v>
                </c:pt>
                <c:pt idx="28">
                  <c:v>111.3</c:v>
                </c:pt>
                <c:pt idx="29">
                  <c:v>115.5</c:v>
                </c:pt>
                <c:pt idx="30">
                  <c:v>121</c:v>
                </c:pt>
                <c:pt idx="31">
                  <c:v>130.6</c:v>
                </c:pt>
                <c:pt idx="32">
                  <c:v>140.8</c:v>
                </c:pt>
                <c:pt idx="33">
                  <c:v>149.8</c:v>
                </c:pt>
                <c:pt idx="34">
                  <c:v>160.5</c:v>
                </c:pt>
              </c:numCache>
            </c:numRef>
          </c:xVal>
          <c:yVal>
            <c:numRef>
              <c:f>Medidas!$U$10:$U$44</c:f>
              <c:numCache>
                <c:ptCount val="35"/>
                <c:pt idx="0">
                  <c:v>125.46271069752115</c:v>
                </c:pt>
                <c:pt idx="1">
                  <c:v>124.44892513531528</c:v>
                </c:pt>
                <c:pt idx="2">
                  <c:v>123.06170557312734</c:v>
                </c:pt>
                <c:pt idx="3">
                  <c:v>122.19221723491417</c:v>
                </c:pt>
                <c:pt idx="4">
                  <c:v>121.74656932737616</c:v>
                </c:pt>
                <c:pt idx="5">
                  <c:v>121.46228668687205</c:v>
                </c:pt>
                <c:pt idx="6">
                  <c:v>121.2692559980639</c:v>
                </c:pt>
                <c:pt idx="7">
                  <c:v>121.1115054016215</c:v>
                </c:pt>
                <c:pt idx="8">
                  <c:v>120.70785725648707</c:v>
                </c:pt>
                <c:pt idx="9">
                  <c:v>119.99302217780047</c:v>
                </c:pt>
                <c:pt idx="10">
                  <c:v>119.60452436074453</c:v>
                </c:pt>
                <c:pt idx="11">
                  <c:v>119.32578724711378</c:v>
                </c:pt>
                <c:pt idx="12">
                  <c:v>119.17688163733033</c:v>
                </c:pt>
                <c:pt idx="13">
                  <c:v>118.99892321088363</c:v>
                </c:pt>
                <c:pt idx="14">
                  <c:v>118.85324782483569</c:v>
                </c:pt>
                <c:pt idx="15">
                  <c:v>118.67553128274989</c:v>
                </c:pt>
                <c:pt idx="16">
                  <c:v>118.57236548735354</c:v>
                </c:pt>
                <c:pt idx="17">
                  <c:v>118.51947735296208</c:v>
                </c:pt>
                <c:pt idx="18">
                  <c:v>118.51947735296208</c:v>
                </c:pt>
                <c:pt idx="19">
                  <c:v>118.0383605333771</c:v>
                </c:pt>
                <c:pt idx="20">
                  <c:v>117.38222872055886</c:v>
                </c:pt>
                <c:pt idx="21">
                  <c:v>116.98484897929326</c:v>
                </c:pt>
                <c:pt idx="22">
                  <c:v>116.83178614480285</c:v>
                </c:pt>
                <c:pt idx="23">
                  <c:v>116.6949398479202</c:v>
                </c:pt>
                <c:pt idx="24">
                  <c:v>116.27253540617434</c:v>
                </c:pt>
                <c:pt idx="25">
                  <c:v>115.87704007078574</c:v>
                </c:pt>
                <c:pt idx="26">
                  <c:v>115.7407542371523</c:v>
                </c:pt>
                <c:pt idx="27">
                  <c:v>115.07504332420757</c:v>
                </c:pt>
                <c:pt idx="28">
                  <c:v>114.78305103788853</c:v>
                </c:pt>
                <c:pt idx="29">
                  <c:v>114.11194982781797</c:v>
                </c:pt>
                <c:pt idx="30">
                  <c:v>113.93300084413279</c:v>
                </c:pt>
                <c:pt idx="31">
                  <c:v>112.76828110871402</c:v>
                </c:pt>
                <c:pt idx="32">
                  <c:v>112.49468775435058</c:v>
                </c:pt>
                <c:pt idx="33">
                  <c:v>111.24475647771378</c:v>
                </c:pt>
                <c:pt idx="34">
                  <c:v>109.91521595536962</c:v>
                </c:pt>
              </c:numCache>
            </c:numRef>
          </c:yVal>
          <c:smooth val="1"/>
        </c:ser>
        <c:axId val="30508075"/>
        <c:axId val="6137220"/>
      </c:scatterChart>
      <c:valAx>
        <c:axId val="305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37220"/>
        <c:crosses val="autoZero"/>
        <c:crossBetween val="midCat"/>
        <c:dispUnits/>
      </c:valAx>
      <c:valAx>
        <c:axId val="6137220"/>
        <c:scaling>
          <c:orientation val="minMax"/>
          <c:max val="127"/>
          <c:min val="1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Tensão (GN/m²)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10" width="4.7109375" style="0" customWidth="1"/>
    <col min="11" max="18" width="4.7109375" style="8" customWidth="1"/>
    <col min="19" max="19" width="6.7109375" style="0" customWidth="1"/>
    <col min="20" max="20" width="5.7109375" style="0" hidden="1" customWidth="1"/>
    <col min="21" max="21" width="8.7109375" style="0" customWidth="1"/>
    <col min="22" max="22" width="5.7109375" style="0" hidden="1" customWidth="1"/>
    <col min="23" max="23" width="8.7109375" style="0" customWidth="1"/>
    <col min="24" max="24" width="8.7109375" style="0" hidden="1" customWidth="1"/>
    <col min="25" max="25" width="0.2890625" style="0" customWidth="1"/>
    <col min="26" max="26" width="10.57421875" style="0" bestFit="1" customWidth="1"/>
  </cols>
  <sheetData>
    <row r="1" ht="18">
      <c r="A1" s="1" t="s">
        <v>18</v>
      </c>
    </row>
    <row r="2" spans="1:26" ht="12.75">
      <c r="A2" s="2" t="s">
        <v>3</v>
      </c>
      <c r="B2" s="3"/>
      <c r="C2" s="3"/>
      <c r="D2" s="3"/>
      <c r="E2" s="3"/>
      <c r="F2" s="3"/>
      <c r="G2" s="3"/>
      <c r="H2" s="3"/>
      <c r="I2" s="3"/>
      <c r="J2" s="15"/>
      <c r="S2" s="2"/>
      <c r="T2" s="2"/>
      <c r="Z2" s="4"/>
    </row>
    <row r="3" spans="1:26" ht="12.75">
      <c r="A3" s="6" t="s">
        <v>6</v>
      </c>
      <c r="B3" s="3">
        <v>66.1</v>
      </c>
      <c r="C3" s="3" t="s">
        <v>12</v>
      </c>
      <c r="D3" s="3"/>
      <c r="E3" s="3"/>
      <c r="F3" s="3"/>
      <c r="I3" s="3"/>
      <c r="J3" s="8"/>
      <c r="S3" s="4"/>
      <c r="T3" s="3"/>
      <c r="Z3" s="4"/>
    </row>
    <row r="4" spans="1:26" ht="15.75">
      <c r="A4" s="5" t="s">
        <v>7</v>
      </c>
      <c r="B4" s="11">
        <f>13/6.91</f>
        <v>1.8813314037626627</v>
      </c>
      <c r="C4" s="3" t="s">
        <v>13</v>
      </c>
      <c r="D4" s="11"/>
      <c r="E4" s="11"/>
      <c r="F4" s="11"/>
      <c r="I4" s="3"/>
      <c r="J4" s="3"/>
      <c r="S4" s="4"/>
      <c r="T4" s="3"/>
      <c r="Z4" s="4"/>
    </row>
    <row r="5" spans="1:26" ht="12.75">
      <c r="A5" s="6" t="s">
        <v>8</v>
      </c>
      <c r="B5" s="11">
        <f>0.555/2</f>
        <v>0.2775</v>
      </c>
      <c r="C5" s="3" t="s">
        <v>14</v>
      </c>
      <c r="D5" s="11"/>
      <c r="E5" s="11"/>
      <c r="F5" s="11"/>
      <c r="I5" s="3"/>
      <c r="J5" s="3"/>
      <c r="S5" s="4"/>
      <c r="T5" s="3"/>
      <c r="Z5" s="4"/>
    </row>
    <row r="6" spans="1:26" ht="12.75">
      <c r="A6" s="6" t="s">
        <v>9</v>
      </c>
      <c r="B6" s="11">
        <v>3.5</v>
      </c>
      <c r="C6" s="3" t="s">
        <v>15</v>
      </c>
      <c r="D6" s="11"/>
      <c r="E6" s="11"/>
      <c r="F6" s="11"/>
      <c r="I6" s="3"/>
      <c r="J6" s="3"/>
      <c r="S6" s="4"/>
      <c r="T6" s="3"/>
      <c r="Z6" s="4"/>
    </row>
    <row r="7" ht="12.75">
      <c r="Z7" s="4"/>
    </row>
    <row r="8" spans="2:26" ht="12.75">
      <c r="B8" t="s">
        <v>0</v>
      </c>
      <c r="C8" t="s">
        <v>1</v>
      </c>
      <c r="K8" s="8" t="s">
        <v>4</v>
      </c>
      <c r="T8" s="8" t="s">
        <v>16</v>
      </c>
      <c r="U8" t="s">
        <v>10</v>
      </c>
      <c r="V8" s="8" t="s">
        <v>16</v>
      </c>
      <c r="Z8" s="4"/>
    </row>
    <row r="9" spans="2:22" ht="12.75">
      <c r="B9" t="s">
        <v>2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>
        <v>8</v>
      </c>
      <c r="S9" s="13" t="s">
        <v>5</v>
      </c>
      <c r="T9" s="8" t="s">
        <v>17</v>
      </c>
      <c r="U9" t="s">
        <v>11</v>
      </c>
      <c r="V9" s="8" t="s">
        <v>17</v>
      </c>
    </row>
    <row r="10" spans="1:26" ht="12.75">
      <c r="A10">
        <v>0</v>
      </c>
      <c r="B10" s="4">
        <v>2.5</v>
      </c>
      <c r="C10" s="14">
        <v>95</v>
      </c>
      <c r="D10" s="14">
        <v>190</v>
      </c>
      <c r="E10" s="14">
        <v>287</v>
      </c>
      <c r="F10" s="14">
        <v>384</v>
      </c>
      <c r="G10" s="14">
        <v>481</v>
      </c>
      <c r="H10" s="14">
        <v>581</v>
      </c>
      <c r="I10" s="14">
        <v>685</v>
      </c>
      <c r="J10" s="14">
        <v>793</v>
      </c>
      <c r="K10" s="16">
        <f aca="true" t="shared" si="0" ref="K10:K45">0.02*$B$3*C10/C$9</f>
        <v>125.58999999999999</v>
      </c>
      <c r="L10" s="16">
        <f aca="true" t="shared" si="1" ref="L10:L45">0.02*$B$3*D10/D$9</f>
        <v>125.58999999999999</v>
      </c>
      <c r="M10" s="16">
        <f aca="true" t="shared" si="2" ref="M10:M45">0.02*$B$3*E10/E$9</f>
        <v>126.4713333333333</v>
      </c>
      <c r="N10" s="16">
        <f aca="true" t="shared" si="3" ref="N10:N45">0.02*$B$3*F10/F$9</f>
        <v>126.91199999999998</v>
      </c>
      <c r="O10" s="16">
        <f aca="true" t="shared" si="4" ref="O10:O45">0.02*$B$3*G10/G$9</f>
        <v>127.17639999999999</v>
      </c>
      <c r="P10" s="16">
        <f aca="true" t="shared" si="5" ref="P10:P45">0.02*$B$3*H10/H$9</f>
        <v>128.01366666666664</v>
      </c>
      <c r="Q10" s="16">
        <f aca="true" t="shared" si="6" ref="Q10:Q45">0.02*$B$3*I10/I$9</f>
        <v>129.36714285714285</v>
      </c>
      <c r="R10" s="16"/>
      <c r="S10" s="4">
        <f aca="true" t="shared" si="7" ref="S10:S45">AVERAGE(K10:R10)</f>
        <v>127.01722040816324</v>
      </c>
      <c r="T10" s="12">
        <f aca="true" t="shared" si="8" ref="T10:T45">STDEV(K10:R10)</f>
        <v>1.3492812299207366</v>
      </c>
      <c r="U10" s="7">
        <f aca="true" t="shared" si="9" ref="U10:U45">(($B$4*S10^2)/(1000*PI()*$B$5^2))</f>
        <v>125.46271069752115</v>
      </c>
      <c r="V10" s="12">
        <f aca="true" t="shared" si="10" ref="V10:V45">($B$4*S10*T10)/(1000*PI()*$B$5^2)</f>
        <v>1.3327679511105188</v>
      </c>
      <c r="W10" s="7"/>
      <c r="X10" s="10"/>
      <c r="Z10" s="2"/>
    </row>
    <row r="11" spans="1:26" ht="12.75">
      <c r="A11">
        <v>1</v>
      </c>
      <c r="B11" s="4">
        <v>6</v>
      </c>
      <c r="C11" s="14">
        <v>94</v>
      </c>
      <c r="D11" s="14">
        <v>189</v>
      </c>
      <c r="E11" s="14">
        <v>285</v>
      </c>
      <c r="F11" s="14">
        <v>381</v>
      </c>
      <c r="G11" s="14">
        <v>477</v>
      </c>
      <c r="H11" s="14">
        <v>576</v>
      </c>
      <c r="I11" s="14">
        <v>679</v>
      </c>
      <c r="J11" s="14">
        <v>787</v>
      </c>
      <c r="K11" s="16">
        <f t="shared" si="0"/>
        <v>124.26799999999999</v>
      </c>
      <c r="L11" s="16">
        <f t="shared" si="1"/>
        <v>124.92899999999999</v>
      </c>
      <c r="M11" s="16">
        <f t="shared" si="2"/>
        <v>125.58999999999999</v>
      </c>
      <c r="N11" s="16">
        <f t="shared" si="3"/>
        <v>125.92049999999999</v>
      </c>
      <c r="O11" s="16">
        <f t="shared" si="4"/>
        <v>126.1188</v>
      </c>
      <c r="P11" s="16">
        <f t="shared" si="5"/>
        <v>126.91199999999998</v>
      </c>
      <c r="Q11" s="16">
        <f t="shared" si="6"/>
        <v>128.23399999999998</v>
      </c>
      <c r="R11" s="16">
        <f aca="true" t="shared" si="11" ref="R11:R45">0.02*$B$3*J11/J$9</f>
        <v>130.05175</v>
      </c>
      <c r="S11" s="4">
        <f t="shared" si="7"/>
        <v>126.50300624999998</v>
      </c>
      <c r="T11" s="12">
        <f t="shared" si="8"/>
        <v>1.8727540625728862</v>
      </c>
      <c r="U11" s="7">
        <f t="shared" si="9"/>
        <v>124.44892513531528</v>
      </c>
      <c r="V11" s="12">
        <f t="shared" si="10"/>
        <v>1.8423453879776133</v>
      </c>
      <c r="W11" s="7"/>
      <c r="X11" s="10"/>
      <c r="Z11" s="4"/>
    </row>
    <row r="12" spans="1:26" ht="12.75">
      <c r="A12">
        <v>2</v>
      </c>
      <c r="B12" s="4">
        <v>10</v>
      </c>
      <c r="C12" s="14">
        <v>93</v>
      </c>
      <c r="D12" s="14">
        <v>188</v>
      </c>
      <c r="E12" s="14">
        <v>283</v>
      </c>
      <c r="F12" s="14">
        <v>380</v>
      </c>
      <c r="G12" s="14">
        <v>474</v>
      </c>
      <c r="H12" s="14">
        <v>574</v>
      </c>
      <c r="I12" s="14">
        <v>676</v>
      </c>
      <c r="J12" s="14">
        <v>783</v>
      </c>
      <c r="K12" s="16">
        <f t="shared" si="0"/>
        <v>122.94599999999998</v>
      </c>
      <c r="L12" s="16">
        <f t="shared" si="1"/>
        <v>124.26799999999999</v>
      </c>
      <c r="M12" s="16">
        <f t="shared" si="2"/>
        <v>124.70866666666666</v>
      </c>
      <c r="N12" s="16">
        <f t="shared" si="3"/>
        <v>125.58999999999999</v>
      </c>
      <c r="O12" s="16">
        <f t="shared" si="4"/>
        <v>125.32559999999998</v>
      </c>
      <c r="P12" s="16">
        <f t="shared" si="5"/>
        <v>126.4713333333333</v>
      </c>
      <c r="Q12" s="16">
        <f t="shared" si="6"/>
        <v>127.66742857142856</v>
      </c>
      <c r="R12" s="16">
        <f t="shared" si="11"/>
        <v>129.39075</v>
      </c>
      <c r="S12" s="4">
        <f t="shared" si="7"/>
        <v>125.79597232142855</v>
      </c>
      <c r="T12" s="12">
        <f t="shared" si="8"/>
        <v>2.027800973018722</v>
      </c>
      <c r="U12" s="7">
        <f t="shared" si="9"/>
        <v>123.06170557312734</v>
      </c>
      <c r="V12" s="12">
        <f t="shared" si="10"/>
        <v>1.9837252472988975</v>
      </c>
      <c r="W12" s="7"/>
      <c r="X12" s="10"/>
      <c r="Z12" s="4"/>
    </row>
    <row r="13" spans="1:26" ht="12.75">
      <c r="A13">
        <v>3</v>
      </c>
      <c r="B13" s="4">
        <v>13</v>
      </c>
      <c r="C13" s="14">
        <v>93</v>
      </c>
      <c r="D13" s="14">
        <v>187</v>
      </c>
      <c r="E13" s="14">
        <v>282</v>
      </c>
      <c r="F13" s="14">
        <v>378</v>
      </c>
      <c r="G13" s="14">
        <v>473</v>
      </c>
      <c r="H13" s="14">
        <v>571</v>
      </c>
      <c r="I13" s="14">
        <v>674</v>
      </c>
      <c r="J13" s="14">
        <v>780</v>
      </c>
      <c r="K13" s="16">
        <f t="shared" si="0"/>
        <v>122.94599999999998</v>
      </c>
      <c r="L13" s="16">
        <f t="shared" si="1"/>
        <v>123.60699999999999</v>
      </c>
      <c r="M13" s="16">
        <f t="shared" si="2"/>
        <v>124.26799999999999</v>
      </c>
      <c r="N13" s="16">
        <f t="shared" si="3"/>
        <v>124.92899999999999</v>
      </c>
      <c r="O13" s="16">
        <f t="shared" si="4"/>
        <v>125.06119999999999</v>
      </c>
      <c r="P13" s="16">
        <f t="shared" si="5"/>
        <v>125.81033333333333</v>
      </c>
      <c r="Q13" s="16">
        <f t="shared" si="6"/>
        <v>127.28971428571427</v>
      </c>
      <c r="R13" s="16">
        <f t="shared" si="11"/>
        <v>128.89499999999998</v>
      </c>
      <c r="S13" s="4">
        <f t="shared" si="7"/>
        <v>125.35078095238093</v>
      </c>
      <c r="T13" s="12">
        <f t="shared" si="8"/>
        <v>1.95631044311623</v>
      </c>
      <c r="U13" s="7">
        <f t="shared" si="9"/>
        <v>122.19221723491417</v>
      </c>
      <c r="V13" s="12">
        <f t="shared" si="10"/>
        <v>1.9070157268106678</v>
      </c>
      <c r="W13" s="7"/>
      <c r="X13" s="10"/>
      <c r="Z13" s="7"/>
    </row>
    <row r="14" spans="1:26" ht="12.75">
      <c r="A14">
        <v>4</v>
      </c>
      <c r="B14" s="4">
        <v>17</v>
      </c>
      <c r="C14" s="14">
        <v>93</v>
      </c>
      <c r="D14" s="14">
        <v>186</v>
      </c>
      <c r="E14" s="14">
        <v>282</v>
      </c>
      <c r="F14" s="14">
        <v>377</v>
      </c>
      <c r="G14" s="14">
        <v>472</v>
      </c>
      <c r="H14" s="14">
        <v>570</v>
      </c>
      <c r="I14" s="14">
        <v>673</v>
      </c>
      <c r="J14" s="14">
        <v>779</v>
      </c>
      <c r="K14" s="16">
        <f t="shared" si="0"/>
        <v>122.94599999999998</v>
      </c>
      <c r="L14" s="16">
        <f t="shared" si="1"/>
        <v>122.94599999999998</v>
      </c>
      <c r="M14" s="16">
        <f t="shared" si="2"/>
        <v>124.26799999999999</v>
      </c>
      <c r="N14" s="16">
        <f t="shared" si="3"/>
        <v>124.59849999999999</v>
      </c>
      <c r="O14" s="16">
        <f t="shared" si="4"/>
        <v>124.79679999999999</v>
      </c>
      <c r="P14" s="16">
        <f t="shared" si="5"/>
        <v>125.58999999999999</v>
      </c>
      <c r="Q14" s="16">
        <f t="shared" si="6"/>
        <v>127.10085714285712</v>
      </c>
      <c r="R14" s="16">
        <f t="shared" si="11"/>
        <v>128.72975</v>
      </c>
      <c r="S14" s="4">
        <f t="shared" si="7"/>
        <v>125.12198839285713</v>
      </c>
      <c r="T14" s="12">
        <f t="shared" si="8"/>
        <v>1.9903278604022245</v>
      </c>
      <c r="U14" s="7">
        <f t="shared" si="9"/>
        <v>121.74656932737616</v>
      </c>
      <c r="V14" s="12">
        <f t="shared" si="10"/>
        <v>1.936634735054297</v>
      </c>
      <c r="W14" s="7"/>
      <c r="X14" s="10"/>
      <c r="Z14" s="4"/>
    </row>
    <row r="15" spans="1:26" ht="12.75">
      <c r="A15">
        <v>5</v>
      </c>
      <c r="B15" s="4">
        <v>20</v>
      </c>
      <c r="C15" s="14">
        <v>93</v>
      </c>
      <c r="D15" s="14">
        <v>186</v>
      </c>
      <c r="E15" s="14">
        <v>282</v>
      </c>
      <c r="F15" s="14">
        <v>376</v>
      </c>
      <c r="G15" s="14">
        <v>471</v>
      </c>
      <c r="H15" s="14">
        <v>569</v>
      </c>
      <c r="I15" s="14">
        <v>672</v>
      </c>
      <c r="J15" s="14">
        <v>778</v>
      </c>
      <c r="K15" s="16">
        <f t="shared" si="0"/>
        <v>122.94599999999998</v>
      </c>
      <c r="L15" s="16">
        <f t="shared" si="1"/>
        <v>122.94599999999998</v>
      </c>
      <c r="M15" s="16">
        <f t="shared" si="2"/>
        <v>124.26799999999999</v>
      </c>
      <c r="N15" s="16">
        <f t="shared" si="3"/>
        <v>124.26799999999999</v>
      </c>
      <c r="O15" s="16">
        <f t="shared" si="4"/>
        <v>124.53239999999998</v>
      </c>
      <c r="P15" s="16">
        <f t="shared" si="5"/>
        <v>125.36966666666666</v>
      </c>
      <c r="Q15" s="16">
        <f t="shared" si="6"/>
        <v>126.91199999999999</v>
      </c>
      <c r="R15" s="16">
        <f t="shared" si="11"/>
        <v>128.56449999999998</v>
      </c>
      <c r="S15" s="4">
        <f t="shared" si="7"/>
        <v>124.97582083333333</v>
      </c>
      <c r="T15" s="12">
        <f t="shared" si="8"/>
        <v>1.9354405330060636</v>
      </c>
      <c r="U15" s="7">
        <f t="shared" si="9"/>
        <v>121.46228668687205</v>
      </c>
      <c r="V15" s="12">
        <f t="shared" si="10"/>
        <v>1.8810281166216913</v>
      </c>
      <c r="W15" s="7"/>
      <c r="X15" s="10"/>
      <c r="Z15" s="4"/>
    </row>
    <row r="16" spans="1:26" ht="12.75">
      <c r="A16">
        <v>6</v>
      </c>
      <c r="B16" s="4">
        <v>22.2</v>
      </c>
      <c r="C16" s="14">
        <v>93</v>
      </c>
      <c r="D16" s="14">
        <v>186</v>
      </c>
      <c r="E16" s="14">
        <v>281</v>
      </c>
      <c r="F16" s="14">
        <v>376</v>
      </c>
      <c r="G16" s="14">
        <v>471</v>
      </c>
      <c r="H16" s="14">
        <v>569</v>
      </c>
      <c r="I16" s="14">
        <v>671</v>
      </c>
      <c r="J16" s="14">
        <v>777</v>
      </c>
      <c r="K16" s="16">
        <f t="shared" si="0"/>
        <v>122.94599999999998</v>
      </c>
      <c r="L16" s="16">
        <f t="shared" si="1"/>
        <v>122.94599999999998</v>
      </c>
      <c r="M16" s="16">
        <f t="shared" si="2"/>
        <v>123.82733333333333</v>
      </c>
      <c r="N16" s="16">
        <f t="shared" si="3"/>
        <v>124.26799999999999</v>
      </c>
      <c r="O16" s="16">
        <f t="shared" si="4"/>
        <v>124.53239999999998</v>
      </c>
      <c r="P16" s="16">
        <f t="shared" si="5"/>
        <v>125.36966666666666</v>
      </c>
      <c r="Q16" s="16">
        <f t="shared" si="6"/>
        <v>126.72314285714285</v>
      </c>
      <c r="R16" s="16">
        <f t="shared" si="11"/>
        <v>128.39925</v>
      </c>
      <c r="S16" s="4">
        <f>AVERAGE(K16:R16)</f>
        <v>124.87647410714283</v>
      </c>
      <c r="T16" s="12">
        <f>STDEV(K16:R16)</f>
        <v>1.8938305481057294</v>
      </c>
      <c r="U16" s="7">
        <f>(($B$4*S16^2)/(1000*PI()*$B$5^2))</f>
        <v>121.2692559980639</v>
      </c>
      <c r="V16" s="12"/>
      <c r="W16" s="7"/>
      <c r="X16" s="10"/>
      <c r="Z16" s="4"/>
    </row>
    <row r="17" spans="1:26" ht="12.75">
      <c r="A17">
        <v>7</v>
      </c>
      <c r="B17" s="4">
        <v>24.5</v>
      </c>
      <c r="C17" s="14">
        <v>93</v>
      </c>
      <c r="D17" s="14">
        <v>186</v>
      </c>
      <c r="E17" s="14">
        <v>281</v>
      </c>
      <c r="F17" s="14">
        <v>376</v>
      </c>
      <c r="G17" s="14">
        <v>470</v>
      </c>
      <c r="H17" s="14">
        <v>568</v>
      </c>
      <c r="I17" s="14">
        <v>671</v>
      </c>
      <c r="J17" s="14">
        <v>776</v>
      </c>
      <c r="K17" s="16">
        <f t="shared" si="0"/>
        <v>122.94599999999998</v>
      </c>
      <c r="L17" s="16">
        <f t="shared" si="1"/>
        <v>122.94599999999998</v>
      </c>
      <c r="M17" s="16">
        <f t="shared" si="2"/>
        <v>123.82733333333333</v>
      </c>
      <c r="N17" s="16">
        <f t="shared" si="3"/>
        <v>124.26799999999999</v>
      </c>
      <c r="O17" s="16">
        <f t="shared" si="4"/>
        <v>124.26799999999999</v>
      </c>
      <c r="P17" s="16">
        <f t="shared" si="5"/>
        <v>125.14933333333333</v>
      </c>
      <c r="Q17" s="16">
        <f t="shared" si="6"/>
        <v>126.72314285714285</v>
      </c>
      <c r="R17" s="16">
        <f t="shared" si="11"/>
        <v>128.23399999999998</v>
      </c>
      <c r="S17" s="4">
        <f t="shared" si="7"/>
        <v>124.79522619047617</v>
      </c>
      <c r="T17" s="12">
        <f t="shared" si="8"/>
        <v>1.8516188421847335</v>
      </c>
      <c r="U17" s="7">
        <f t="shared" si="9"/>
        <v>121.1115054016215</v>
      </c>
      <c r="V17" s="12">
        <f t="shared" si="10"/>
        <v>1.7969625301589818</v>
      </c>
      <c r="W17" s="7"/>
      <c r="X17" s="10"/>
      <c r="Z17" s="4"/>
    </row>
    <row r="18" spans="1:26" ht="12.75">
      <c r="A18">
        <v>8</v>
      </c>
      <c r="B18" s="4">
        <v>27.5</v>
      </c>
      <c r="C18" s="14">
        <v>93</v>
      </c>
      <c r="D18" s="14">
        <v>185</v>
      </c>
      <c r="E18" s="14">
        <v>281</v>
      </c>
      <c r="F18" s="14">
        <v>375</v>
      </c>
      <c r="G18" s="14">
        <v>469</v>
      </c>
      <c r="H18" s="14">
        <v>567</v>
      </c>
      <c r="I18" s="14">
        <v>670</v>
      </c>
      <c r="J18" s="14">
        <v>776</v>
      </c>
      <c r="K18" s="16">
        <f t="shared" si="0"/>
        <v>122.94599999999998</v>
      </c>
      <c r="L18" s="16">
        <f t="shared" si="1"/>
        <v>122.28499999999998</v>
      </c>
      <c r="M18" s="16">
        <f t="shared" si="2"/>
        <v>123.82733333333333</v>
      </c>
      <c r="N18" s="16">
        <f t="shared" si="3"/>
        <v>123.93749999999999</v>
      </c>
      <c r="O18" s="16">
        <f t="shared" si="4"/>
        <v>124.00359999999998</v>
      </c>
      <c r="P18" s="16">
        <f t="shared" si="5"/>
        <v>124.92899999999999</v>
      </c>
      <c r="Q18" s="16">
        <f t="shared" si="6"/>
        <v>126.5342857142857</v>
      </c>
      <c r="R18" s="16">
        <f t="shared" si="11"/>
        <v>128.23399999999998</v>
      </c>
      <c r="S18" s="4">
        <f t="shared" si="7"/>
        <v>124.58708988095236</v>
      </c>
      <c r="T18" s="12">
        <f t="shared" si="8"/>
        <v>1.9471913415000877</v>
      </c>
      <c r="U18" s="7">
        <f t="shared" si="9"/>
        <v>120.70785725648707</v>
      </c>
      <c r="V18" s="12">
        <f t="shared" si="10"/>
        <v>1.8865622009908969</v>
      </c>
      <c r="W18" s="7"/>
      <c r="X18" s="10"/>
      <c r="Z18" s="4"/>
    </row>
    <row r="19" spans="1:26" ht="12.75">
      <c r="A19">
        <v>9</v>
      </c>
      <c r="B19" s="4">
        <v>30.3</v>
      </c>
      <c r="C19" s="14">
        <v>92</v>
      </c>
      <c r="D19" s="14">
        <v>185</v>
      </c>
      <c r="E19" s="14">
        <v>280</v>
      </c>
      <c r="F19" s="14">
        <v>375</v>
      </c>
      <c r="G19" s="14">
        <v>468</v>
      </c>
      <c r="H19" s="14">
        <v>566</v>
      </c>
      <c r="I19" s="14">
        <v>668</v>
      </c>
      <c r="J19" s="14">
        <v>774</v>
      </c>
      <c r="K19" s="16">
        <f t="shared" si="0"/>
        <v>121.62399999999998</v>
      </c>
      <c r="L19" s="16">
        <f t="shared" si="1"/>
        <v>122.28499999999998</v>
      </c>
      <c r="M19" s="16">
        <f t="shared" si="2"/>
        <v>123.38666666666666</v>
      </c>
      <c r="N19" s="16">
        <f t="shared" si="3"/>
        <v>123.93749999999999</v>
      </c>
      <c r="O19" s="16">
        <f t="shared" si="4"/>
        <v>123.73919999999998</v>
      </c>
      <c r="P19" s="16">
        <f t="shared" si="5"/>
        <v>124.70866666666666</v>
      </c>
      <c r="Q19" s="16">
        <f t="shared" si="6"/>
        <v>126.15657142857141</v>
      </c>
      <c r="R19" s="16">
        <f t="shared" si="11"/>
        <v>127.90349999999998</v>
      </c>
      <c r="S19" s="4">
        <f t="shared" si="7"/>
        <v>124.21763809523809</v>
      </c>
      <c r="T19" s="12">
        <f t="shared" si="8"/>
        <v>2.037017847062039</v>
      </c>
      <c r="U19" s="7">
        <f t="shared" si="9"/>
        <v>119.99302217780047</v>
      </c>
      <c r="V19" s="12">
        <f t="shared" si="10"/>
        <v>1.9677392957003967</v>
      </c>
      <c r="W19" s="7"/>
      <c r="X19" s="10"/>
      <c r="Z19" s="4"/>
    </row>
    <row r="20" spans="1:26" ht="12.75">
      <c r="A20">
        <v>10</v>
      </c>
      <c r="B20" s="4">
        <v>34</v>
      </c>
      <c r="C20" s="14">
        <v>92</v>
      </c>
      <c r="D20" s="14">
        <v>185</v>
      </c>
      <c r="E20" s="14">
        <v>279</v>
      </c>
      <c r="F20" s="14">
        <v>374</v>
      </c>
      <c r="G20" s="14">
        <v>467</v>
      </c>
      <c r="H20" s="14">
        <v>565</v>
      </c>
      <c r="I20" s="14">
        <v>667</v>
      </c>
      <c r="J20" s="14">
        <v>773</v>
      </c>
      <c r="K20" s="16">
        <f t="shared" si="0"/>
        <v>121.62399999999998</v>
      </c>
      <c r="L20" s="16">
        <f t="shared" si="1"/>
        <v>122.28499999999998</v>
      </c>
      <c r="M20" s="16">
        <f t="shared" si="2"/>
        <v>122.94599999999998</v>
      </c>
      <c r="N20" s="16">
        <f t="shared" si="3"/>
        <v>123.60699999999999</v>
      </c>
      <c r="O20" s="16">
        <f t="shared" si="4"/>
        <v>123.47479999999999</v>
      </c>
      <c r="P20" s="16">
        <f t="shared" si="5"/>
        <v>124.48833333333333</v>
      </c>
      <c r="Q20" s="16">
        <f t="shared" si="6"/>
        <v>125.96771428571427</v>
      </c>
      <c r="R20" s="16">
        <f t="shared" si="11"/>
        <v>127.73824999999998</v>
      </c>
      <c r="S20" s="4">
        <f t="shared" si="7"/>
        <v>124.01638720238094</v>
      </c>
      <c r="T20" s="12">
        <f t="shared" si="8"/>
        <v>2.007505016322119</v>
      </c>
      <c r="U20" s="7">
        <f t="shared" si="9"/>
        <v>119.60452436074453</v>
      </c>
      <c r="V20" s="12">
        <f t="shared" si="10"/>
        <v>1.936088351269162</v>
      </c>
      <c r="W20" s="7"/>
      <c r="X20" s="10"/>
      <c r="Z20" s="4"/>
    </row>
    <row r="21" spans="1:26" ht="12.75">
      <c r="A21">
        <v>11</v>
      </c>
      <c r="B21" s="4">
        <v>37</v>
      </c>
      <c r="C21" s="14">
        <v>92</v>
      </c>
      <c r="D21" s="14">
        <v>184</v>
      </c>
      <c r="E21" s="14">
        <v>279</v>
      </c>
      <c r="F21" s="14">
        <v>373</v>
      </c>
      <c r="G21" s="14">
        <v>467</v>
      </c>
      <c r="H21" s="14">
        <v>565</v>
      </c>
      <c r="I21" s="14">
        <v>667</v>
      </c>
      <c r="J21" s="14">
        <v>772</v>
      </c>
      <c r="K21" s="16">
        <f t="shared" si="0"/>
        <v>121.62399999999998</v>
      </c>
      <c r="L21" s="16">
        <f t="shared" si="1"/>
        <v>121.62399999999998</v>
      </c>
      <c r="M21" s="16">
        <f t="shared" si="2"/>
        <v>122.94599999999998</v>
      </c>
      <c r="N21" s="16">
        <f t="shared" si="3"/>
        <v>123.27649999999998</v>
      </c>
      <c r="O21" s="16">
        <f t="shared" si="4"/>
        <v>123.47479999999999</v>
      </c>
      <c r="P21" s="16">
        <f t="shared" si="5"/>
        <v>124.48833333333333</v>
      </c>
      <c r="Q21" s="16">
        <f t="shared" si="6"/>
        <v>125.96771428571427</v>
      </c>
      <c r="R21" s="16">
        <f t="shared" si="11"/>
        <v>127.57299999999998</v>
      </c>
      <c r="S21" s="4">
        <f aca="true" t="shared" si="12" ref="S21:S28">AVERAGE(K21:R21)</f>
        <v>123.87179345238094</v>
      </c>
      <c r="T21" s="12">
        <f aca="true" t="shared" si="13" ref="T21:T28">STDEV(K21:R21)</f>
        <v>2.068338114588645</v>
      </c>
      <c r="U21" s="7">
        <f aca="true" t="shared" si="14" ref="U21:U28">(($B$4*S21^2)/(1000*PI()*$B$5^2))</f>
        <v>119.32578724711378</v>
      </c>
      <c r="V21" s="12">
        <f aca="true" t="shared" si="15" ref="V21:V28">($B$4*S21*T21)/(1000*PI()*$B$5^2)</f>
        <v>1.992431585414793</v>
      </c>
      <c r="W21" s="7"/>
      <c r="X21" s="10"/>
      <c r="Z21" s="4"/>
    </row>
    <row r="22" spans="1:26" ht="12.75">
      <c r="A22">
        <v>12</v>
      </c>
      <c r="B22" s="4">
        <v>40</v>
      </c>
      <c r="C22" s="14">
        <v>92</v>
      </c>
      <c r="D22" s="14">
        <v>184</v>
      </c>
      <c r="E22" s="14">
        <v>279</v>
      </c>
      <c r="F22" s="14">
        <v>373</v>
      </c>
      <c r="G22" s="14">
        <v>466</v>
      </c>
      <c r="H22" s="14">
        <v>565</v>
      </c>
      <c r="I22" s="14">
        <v>666</v>
      </c>
      <c r="J22" s="14">
        <v>771</v>
      </c>
      <c r="K22" s="16">
        <f t="shared" si="0"/>
        <v>121.62399999999998</v>
      </c>
      <c r="L22" s="16">
        <f t="shared" si="1"/>
        <v>121.62399999999998</v>
      </c>
      <c r="M22" s="16">
        <f t="shared" si="2"/>
        <v>122.94599999999998</v>
      </c>
      <c r="N22" s="16">
        <f t="shared" si="3"/>
        <v>123.27649999999998</v>
      </c>
      <c r="O22" s="16">
        <f t="shared" si="4"/>
        <v>123.21039999999998</v>
      </c>
      <c r="P22" s="16">
        <f t="shared" si="5"/>
        <v>124.48833333333333</v>
      </c>
      <c r="Q22" s="16">
        <f t="shared" si="6"/>
        <v>125.77885714285712</v>
      </c>
      <c r="R22" s="16">
        <f t="shared" si="11"/>
        <v>127.40774999999998</v>
      </c>
      <c r="S22" s="4">
        <f t="shared" si="12"/>
        <v>123.79448005952379</v>
      </c>
      <c r="T22" s="12">
        <f t="shared" si="13"/>
        <v>2.008063853715107</v>
      </c>
      <c r="U22" s="7">
        <f t="shared" si="14"/>
        <v>119.17688163733033</v>
      </c>
      <c r="V22" s="12">
        <f t="shared" si="15"/>
        <v>1.9331620287054607</v>
      </c>
      <c r="W22" s="7"/>
      <c r="X22" s="10"/>
      <c r="Z22" s="4"/>
    </row>
    <row r="23" spans="1:26" ht="12.75">
      <c r="A23">
        <v>13</v>
      </c>
      <c r="B23" s="4">
        <v>43.1</v>
      </c>
      <c r="C23" s="14">
        <v>92</v>
      </c>
      <c r="D23" s="14">
        <v>184</v>
      </c>
      <c r="E23" s="14">
        <v>279</v>
      </c>
      <c r="F23" s="14">
        <v>372</v>
      </c>
      <c r="G23" s="14">
        <v>466</v>
      </c>
      <c r="H23" s="14">
        <v>564</v>
      </c>
      <c r="I23" s="14">
        <v>665</v>
      </c>
      <c r="J23" s="14">
        <v>771</v>
      </c>
      <c r="K23" s="16">
        <f t="shared" si="0"/>
        <v>121.62399999999998</v>
      </c>
      <c r="L23" s="16">
        <f t="shared" si="1"/>
        <v>121.62399999999998</v>
      </c>
      <c r="M23" s="16">
        <f t="shared" si="2"/>
        <v>122.94599999999998</v>
      </c>
      <c r="N23" s="16">
        <f t="shared" si="3"/>
        <v>122.94599999999998</v>
      </c>
      <c r="O23" s="16">
        <f t="shared" si="4"/>
        <v>123.21039999999998</v>
      </c>
      <c r="P23" s="16">
        <f t="shared" si="5"/>
        <v>124.26799999999999</v>
      </c>
      <c r="Q23" s="16">
        <f t="shared" si="6"/>
        <v>125.58999999999999</v>
      </c>
      <c r="R23" s="16">
        <f t="shared" si="11"/>
        <v>127.40774999999998</v>
      </c>
      <c r="S23" s="4">
        <f t="shared" si="12"/>
        <v>123.70201875</v>
      </c>
      <c r="T23" s="12">
        <f t="shared" si="13"/>
        <v>1.9870435188154463</v>
      </c>
      <c r="U23" s="7">
        <f t="shared" si="14"/>
        <v>118.99892321088363</v>
      </c>
      <c r="V23" s="12">
        <f t="shared" si="15"/>
        <v>1.9114970111367184</v>
      </c>
      <c r="W23" s="7"/>
      <c r="X23" s="10"/>
      <c r="Z23" s="4"/>
    </row>
    <row r="24" spans="1:26" ht="12.75">
      <c r="A24">
        <v>14</v>
      </c>
      <c r="B24" s="4">
        <v>46.2</v>
      </c>
      <c r="C24" s="14">
        <v>92</v>
      </c>
      <c r="D24" s="14">
        <v>184</v>
      </c>
      <c r="E24" s="14">
        <v>278</v>
      </c>
      <c r="F24" s="14">
        <v>372</v>
      </c>
      <c r="G24" s="14">
        <v>466</v>
      </c>
      <c r="H24" s="14">
        <v>564</v>
      </c>
      <c r="I24" s="14">
        <v>665</v>
      </c>
      <c r="J24" s="14">
        <v>770</v>
      </c>
      <c r="K24" s="16">
        <f t="shared" si="0"/>
        <v>121.62399999999998</v>
      </c>
      <c r="L24" s="16">
        <f t="shared" si="1"/>
        <v>121.62399999999998</v>
      </c>
      <c r="M24" s="16">
        <f t="shared" si="2"/>
        <v>122.50533333333333</v>
      </c>
      <c r="N24" s="16">
        <f t="shared" si="3"/>
        <v>122.94599999999998</v>
      </c>
      <c r="O24" s="16">
        <f t="shared" si="4"/>
        <v>123.21039999999998</v>
      </c>
      <c r="P24" s="16">
        <f t="shared" si="5"/>
        <v>124.26799999999999</v>
      </c>
      <c r="Q24" s="16">
        <f t="shared" si="6"/>
        <v>125.58999999999999</v>
      </c>
      <c r="R24" s="16">
        <f t="shared" si="11"/>
        <v>127.24249999999998</v>
      </c>
      <c r="S24" s="4">
        <f t="shared" si="12"/>
        <v>123.62627916666665</v>
      </c>
      <c r="T24" s="12">
        <f t="shared" si="13"/>
        <v>1.9732336319682382</v>
      </c>
      <c r="U24" s="7">
        <f t="shared" si="14"/>
        <v>118.85324782483569</v>
      </c>
      <c r="V24" s="12">
        <f t="shared" si="15"/>
        <v>1.897049943244241</v>
      </c>
      <c r="W24" s="7"/>
      <c r="X24" s="10"/>
      <c r="Z24" s="4"/>
    </row>
    <row r="25" spans="1:26" ht="12.75">
      <c r="A25">
        <v>15</v>
      </c>
      <c r="B25" s="4">
        <v>49</v>
      </c>
      <c r="C25" s="14">
        <v>92</v>
      </c>
      <c r="D25" s="14">
        <v>184</v>
      </c>
      <c r="E25" s="14">
        <v>278</v>
      </c>
      <c r="F25" s="14">
        <v>371</v>
      </c>
      <c r="G25" s="14">
        <v>466</v>
      </c>
      <c r="H25" s="14">
        <v>563</v>
      </c>
      <c r="I25" s="14">
        <v>664</v>
      </c>
      <c r="J25" s="14">
        <v>770</v>
      </c>
      <c r="K25" s="16">
        <f t="shared" si="0"/>
        <v>121.62399999999998</v>
      </c>
      <c r="L25" s="16">
        <f t="shared" si="1"/>
        <v>121.62399999999998</v>
      </c>
      <c r="M25" s="16">
        <f t="shared" si="2"/>
        <v>122.50533333333333</v>
      </c>
      <c r="N25" s="16">
        <f t="shared" si="3"/>
        <v>122.61549999999998</v>
      </c>
      <c r="O25" s="16">
        <f t="shared" si="4"/>
        <v>123.21039999999998</v>
      </c>
      <c r="P25" s="16">
        <f t="shared" si="5"/>
        <v>124.04766666666666</v>
      </c>
      <c r="Q25" s="16">
        <f t="shared" si="6"/>
        <v>125.40114285714284</v>
      </c>
      <c r="R25" s="16">
        <f t="shared" si="11"/>
        <v>127.24249999999998</v>
      </c>
      <c r="S25" s="4">
        <f t="shared" si="12"/>
        <v>123.53381785714285</v>
      </c>
      <c r="T25" s="12">
        <f t="shared" si="13"/>
        <v>1.9568839004580325</v>
      </c>
      <c r="U25" s="7">
        <f t="shared" si="14"/>
        <v>118.67553128274989</v>
      </c>
      <c r="V25" s="12">
        <f t="shared" si="15"/>
        <v>1.8799243848682594</v>
      </c>
      <c r="W25" s="7"/>
      <c r="X25" s="10"/>
      <c r="Z25" s="4"/>
    </row>
    <row r="26" spans="1:26" ht="12.75">
      <c r="A26">
        <v>16</v>
      </c>
      <c r="B26" s="4">
        <v>51.9</v>
      </c>
      <c r="C26" s="14">
        <v>92</v>
      </c>
      <c r="D26" s="14">
        <v>184</v>
      </c>
      <c r="E26" s="14">
        <v>278</v>
      </c>
      <c r="F26" s="14">
        <v>371</v>
      </c>
      <c r="G26" s="14">
        <v>465</v>
      </c>
      <c r="H26" s="14">
        <v>563</v>
      </c>
      <c r="I26" s="14">
        <v>664</v>
      </c>
      <c r="J26" s="14">
        <v>769</v>
      </c>
      <c r="K26" s="16">
        <f t="shared" si="0"/>
        <v>121.62399999999998</v>
      </c>
      <c r="L26" s="16">
        <f t="shared" si="1"/>
        <v>121.62399999999998</v>
      </c>
      <c r="M26" s="16">
        <f t="shared" si="2"/>
        <v>122.50533333333333</v>
      </c>
      <c r="N26" s="16">
        <f t="shared" si="3"/>
        <v>122.61549999999998</v>
      </c>
      <c r="O26" s="16">
        <f t="shared" si="4"/>
        <v>122.94599999999998</v>
      </c>
      <c r="P26" s="16">
        <f t="shared" si="5"/>
        <v>124.04766666666666</v>
      </c>
      <c r="Q26" s="16">
        <f t="shared" si="6"/>
        <v>125.40114285714284</v>
      </c>
      <c r="R26" s="16">
        <f t="shared" si="11"/>
        <v>127.07724999999998</v>
      </c>
      <c r="S26" s="4">
        <f t="shared" si="12"/>
        <v>123.48011160714285</v>
      </c>
      <c r="T26" s="12">
        <f t="shared" si="13"/>
        <v>1.9207590071914569</v>
      </c>
      <c r="U26" s="7">
        <f t="shared" si="14"/>
        <v>118.57236548735354</v>
      </c>
      <c r="V26" s="12">
        <f t="shared" si="15"/>
        <v>1.8444179880434879</v>
      </c>
      <c r="W26" s="7"/>
      <c r="X26" s="10"/>
      <c r="Z26" s="4"/>
    </row>
    <row r="27" spans="1:26" ht="12.75">
      <c r="A27">
        <v>17</v>
      </c>
      <c r="B27" s="4">
        <v>55.2</v>
      </c>
      <c r="C27" s="14">
        <v>92</v>
      </c>
      <c r="D27" s="14">
        <v>184</v>
      </c>
      <c r="E27" s="14">
        <v>278</v>
      </c>
      <c r="F27" s="14">
        <v>371</v>
      </c>
      <c r="G27" s="14">
        <v>465</v>
      </c>
      <c r="H27" s="14">
        <v>562</v>
      </c>
      <c r="I27" s="14">
        <v>664</v>
      </c>
      <c r="J27" s="14">
        <v>769</v>
      </c>
      <c r="K27" s="16">
        <f t="shared" si="0"/>
        <v>121.62399999999998</v>
      </c>
      <c r="L27" s="16">
        <f t="shared" si="1"/>
        <v>121.62399999999998</v>
      </c>
      <c r="M27" s="16">
        <f t="shared" si="2"/>
        <v>122.50533333333333</v>
      </c>
      <c r="N27" s="16">
        <f t="shared" si="3"/>
        <v>122.61549999999998</v>
      </c>
      <c r="O27" s="16">
        <f t="shared" si="4"/>
        <v>122.94599999999998</v>
      </c>
      <c r="P27" s="16">
        <f t="shared" si="5"/>
        <v>123.82733333333333</v>
      </c>
      <c r="Q27" s="16">
        <f t="shared" si="6"/>
        <v>125.40114285714284</v>
      </c>
      <c r="R27" s="16">
        <f t="shared" si="11"/>
        <v>127.07724999999998</v>
      </c>
      <c r="S27" s="4">
        <f t="shared" si="12"/>
        <v>123.45256994047617</v>
      </c>
      <c r="T27" s="12">
        <f t="shared" si="13"/>
        <v>1.9130223649018598</v>
      </c>
      <c r="U27" s="7">
        <f t="shared" si="14"/>
        <v>118.51947735296208</v>
      </c>
      <c r="V27" s="12">
        <f t="shared" si="15"/>
        <v>1.8365791085759997</v>
      </c>
      <c r="W27" s="7"/>
      <c r="X27" s="10"/>
      <c r="Z27" s="4"/>
    </row>
    <row r="28" spans="1:26" ht="12.75">
      <c r="A28">
        <v>18</v>
      </c>
      <c r="B28" s="4">
        <v>58</v>
      </c>
      <c r="C28" s="14">
        <v>92</v>
      </c>
      <c r="D28" s="14">
        <v>184</v>
      </c>
      <c r="E28" s="14">
        <v>278</v>
      </c>
      <c r="F28" s="14">
        <v>371</v>
      </c>
      <c r="G28" s="14">
        <v>465</v>
      </c>
      <c r="H28" s="14">
        <v>562</v>
      </c>
      <c r="I28" s="14">
        <v>664</v>
      </c>
      <c r="J28" s="14">
        <v>769</v>
      </c>
      <c r="K28" s="16">
        <f t="shared" si="0"/>
        <v>121.62399999999998</v>
      </c>
      <c r="L28" s="16">
        <f t="shared" si="1"/>
        <v>121.62399999999998</v>
      </c>
      <c r="M28" s="16">
        <f t="shared" si="2"/>
        <v>122.50533333333333</v>
      </c>
      <c r="N28" s="16">
        <f t="shared" si="3"/>
        <v>122.61549999999998</v>
      </c>
      <c r="O28" s="16">
        <f t="shared" si="4"/>
        <v>122.94599999999998</v>
      </c>
      <c r="P28" s="16">
        <f t="shared" si="5"/>
        <v>123.82733333333333</v>
      </c>
      <c r="Q28" s="16">
        <f t="shared" si="6"/>
        <v>125.40114285714284</v>
      </c>
      <c r="R28" s="16">
        <f t="shared" si="11"/>
        <v>127.07724999999998</v>
      </c>
      <c r="S28" s="4">
        <f t="shared" si="12"/>
        <v>123.45256994047617</v>
      </c>
      <c r="T28" s="12">
        <f t="shared" si="13"/>
        <v>1.9130223649018598</v>
      </c>
      <c r="U28" s="7">
        <f t="shared" si="14"/>
        <v>118.51947735296208</v>
      </c>
      <c r="V28" s="12">
        <f t="shared" si="15"/>
        <v>1.8365791085759997</v>
      </c>
      <c r="W28" s="7"/>
      <c r="X28" s="10"/>
      <c r="Z28" s="4"/>
    </row>
    <row r="29" spans="1:27" ht="12.75">
      <c r="A29">
        <v>19</v>
      </c>
      <c r="B29" s="4">
        <v>66.5</v>
      </c>
      <c r="C29" s="14">
        <v>92</v>
      </c>
      <c r="D29" s="14">
        <v>183</v>
      </c>
      <c r="E29" s="14">
        <v>277</v>
      </c>
      <c r="F29" s="14">
        <v>370</v>
      </c>
      <c r="G29" s="14">
        <v>465</v>
      </c>
      <c r="H29" s="14">
        <v>561</v>
      </c>
      <c r="I29" s="14">
        <v>663</v>
      </c>
      <c r="J29" s="14">
        <v>768</v>
      </c>
      <c r="K29" s="16">
        <f t="shared" si="0"/>
        <v>121.62399999999998</v>
      </c>
      <c r="L29" s="16">
        <f t="shared" si="1"/>
        <v>120.96299999999998</v>
      </c>
      <c r="M29" s="16">
        <f t="shared" si="2"/>
        <v>122.06466666666665</v>
      </c>
      <c r="N29" s="16">
        <f t="shared" si="3"/>
        <v>122.28499999999998</v>
      </c>
      <c r="O29" s="16">
        <f t="shared" si="4"/>
        <v>122.94599999999998</v>
      </c>
      <c r="P29" s="16">
        <f t="shared" si="5"/>
        <v>123.60699999999999</v>
      </c>
      <c r="Q29" s="16">
        <f t="shared" si="6"/>
        <v>125.2122857142857</v>
      </c>
      <c r="R29" s="16">
        <f t="shared" si="11"/>
        <v>126.91199999999998</v>
      </c>
      <c r="S29" s="4">
        <f t="shared" si="7"/>
        <v>123.20174404761903</v>
      </c>
      <c r="T29" s="12">
        <f t="shared" si="8"/>
        <v>1.9882702547000022</v>
      </c>
      <c r="U29" s="7">
        <f t="shared" si="9"/>
        <v>118.0383605333771</v>
      </c>
      <c r="V29" s="12">
        <f t="shared" si="10"/>
        <v>1.9049418738046184</v>
      </c>
      <c r="W29" s="7"/>
      <c r="X29" s="10"/>
      <c r="Z29" s="4"/>
      <c r="AA29" s="4"/>
    </row>
    <row r="30" spans="1:27" ht="12.75">
      <c r="A30">
        <v>20</v>
      </c>
      <c r="B30" s="4">
        <v>70.6</v>
      </c>
      <c r="C30" s="14">
        <v>91</v>
      </c>
      <c r="D30" s="14">
        <v>183</v>
      </c>
      <c r="E30" s="14">
        <v>276</v>
      </c>
      <c r="F30" s="14">
        <v>369</v>
      </c>
      <c r="G30" s="14">
        <v>464</v>
      </c>
      <c r="H30" s="14">
        <v>560</v>
      </c>
      <c r="I30" s="14">
        <v>663</v>
      </c>
      <c r="J30" s="14">
        <v>767</v>
      </c>
      <c r="K30" s="16">
        <f t="shared" si="0"/>
        <v>120.30199999999999</v>
      </c>
      <c r="L30" s="16">
        <f t="shared" si="1"/>
        <v>120.96299999999998</v>
      </c>
      <c r="M30" s="16">
        <f t="shared" si="2"/>
        <v>121.62399999999998</v>
      </c>
      <c r="N30" s="16">
        <f t="shared" si="3"/>
        <v>121.95449999999998</v>
      </c>
      <c r="O30" s="16">
        <f t="shared" si="4"/>
        <v>122.68159999999997</v>
      </c>
      <c r="P30" s="16">
        <f t="shared" si="5"/>
        <v>123.38666666666666</v>
      </c>
      <c r="Q30" s="16">
        <f t="shared" si="6"/>
        <v>125.2122857142857</v>
      </c>
      <c r="R30" s="16">
        <f t="shared" si="11"/>
        <v>126.74674999999999</v>
      </c>
      <c r="S30" s="4">
        <f t="shared" si="7"/>
        <v>122.85885029761904</v>
      </c>
      <c r="T30" s="12">
        <f t="shared" si="8"/>
        <v>2.185630561428455</v>
      </c>
      <c r="U30" s="7">
        <f t="shared" si="9"/>
        <v>117.38222872055886</v>
      </c>
      <c r="V30" s="12">
        <f t="shared" si="10"/>
        <v>2.088202728893763</v>
      </c>
      <c r="W30" s="7"/>
      <c r="X30" s="10"/>
      <c r="Z30" s="4"/>
      <c r="AA30" s="4"/>
    </row>
    <row r="31" spans="1:27" ht="12.75">
      <c r="A31">
        <v>21</v>
      </c>
      <c r="B31" s="4">
        <v>76.6</v>
      </c>
      <c r="C31" s="14">
        <v>91</v>
      </c>
      <c r="D31" s="14">
        <v>182</v>
      </c>
      <c r="E31" s="14">
        <v>276</v>
      </c>
      <c r="F31" s="14">
        <v>369</v>
      </c>
      <c r="G31" s="14">
        <v>463</v>
      </c>
      <c r="H31" s="14">
        <v>559</v>
      </c>
      <c r="I31" s="14">
        <v>662</v>
      </c>
      <c r="J31" s="14">
        <v>765</v>
      </c>
      <c r="K31" s="16">
        <f t="shared" si="0"/>
        <v>120.30199999999999</v>
      </c>
      <c r="L31" s="16">
        <f t="shared" si="1"/>
        <v>120.30199999999999</v>
      </c>
      <c r="M31" s="16">
        <f t="shared" si="2"/>
        <v>121.62399999999998</v>
      </c>
      <c r="N31" s="16">
        <f t="shared" si="3"/>
        <v>121.95449999999998</v>
      </c>
      <c r="O31" s="16">
        <f t="shared" si="4"/>
        <v>122.41719999999998</v>
      </c>
      <c r="P31" s="16">
        <f t="shared" si="5"/>
        <v>123.16633333333333</v>
      </c>
      <c r="Q31" s="16">
        <f t="shared" si="6"/>
        <v>125.02342857142855</v>
      </c>
      <c r="R31" s="16">
        <f t="shared" si="11"/>
        <v>126.41624999999999</v>
      </c>
      <c r="S31" s="4">
        <f t="shared" si="7"/>
        <v>122.65071398809523</v>
      </c>
      <c r="T31" s="12">
        <f t="shared" si="8"/>
        <v>2.161388388745655</v>
      </c>
      <c r="U31" s="7">
        <f t="shared" si="9"/>
        <v>116.98484897929326</v>
      </c>
      <c r="V31" s="12">
        <f t="shared" si="10"/>
        <v>2.061542782927057</v>
      </c>
      <c r="W31" s="7"/>
      <c r="X31" s="10"/>
      <c r="Z31" s="4"/>
      <c r="AA31" s="7"/>
    </row>
    <row r="32" spans="1:26" ht="12.75">
      <c r="A32">
        <v>22</v>
      </c>
      <c r="B32" s="4">
        <v>82</v>
      </c>
      <c r="C32" s="14">
        <v>91</v>
      </c>
      <c r="D32" s="14">
        <v>182</v>
      </c>
      <c r="E32" s="14">
        <v>276</v>
      </c>
      <c r="F32" s="14">
        <v>369</v>
      </c>
      <c r="G32" s="14">
        <v>462</v>
      </c>
      <c r="H32" s="14">
        <v>559</v>
      </c>
      <c r="I32" s="14">
        <v>660</v>
      </c>
      <c r="J32" s="14">
        <v>765</v>
      </c>
      <c r="K32" s="16">
        <f t="shared" si="0"/>
        <v>120.30199999999999</v>
      </c>
      <c r="L32" s="16">
        <f t="shared" si="1"/>
        <v>120.30199999999999</v>
      </c>
      <c r="M32" s="16">
        <f t="shared" si="2"/>
        <v>121.62399999999998</v>
      </c>
      <c r="N32" s="16">
        <f t="shared" si="3"/>
        <v>121.95449999999998</v>
      </c>
      <c r="O32" s="16">
        <f t="shared" si="4"/>
        <v>122.15279999999998</v>
      </c>
      <c r="P32" s="16">
        <f t="shared" si="5"/>
        <v>123.16633333333333</v>
      </c>
      <c r="Q32" s="16">
        <f t="shared" si="6"/>
        <v>124.64571428571426</v>
      </c>
      <c r="R32" s="16">
        <f t="shared" si="11"/>
        <v>126.41624999999999</v>
      </c>
      <c r="S32" s="4">
        <f t="shared" si="7"/>
        <v>122.57044970238094</v>
      </c>
      <c r="T32" s="12">
        <f t="shared" si="8"/>
        <v>2.1109679829406938</v>
      </c>
      <c r="U32" s="7">
        <f t="shared" si="9"/>
        <v>116.83178614480285</v>
      </c>
      <c r="V32" s="12">
        <f t="shared" si="10"/>
        <v>2.0121339241252874</v>
      </c>
      <c r="W32" s="7"/>
      <c r="X32" s="10"/>
      <c r="Z32" s="4"/>
    </row>
    <row r="33" spans="1:26" ht="12.75">
      <c r="A33">
        <v>23</v>
      </c>
      <c r="B33" s="4">
        <v>86.5</v>
      </c>
      <c r="C33" s="14">
        <v>91</v>
      </c>
      <c r="D33" s="14">
        <v>182</v>
      </c>
      <c r="E33" s="14">
        <v>276</v>
      </c>
      <c r="F33" s="14">
        <v>369</v>
      </c>
      <c r="G33" s="14">
        <v>462</v>
      </c>
      <c r="H33" s="14">
        <v>558</v>
      </c>
      <c r="I33" s="14">
        <v>659</v>
      </c>
      <c r="J33" s="14">
        <v>764</v>
      </c>
      <c r="K33" s="16">
        <f t="shared" si="0"/>
        <v>120.30199999999999</v>
      </c>
      <c r="L33" s="16">
        <f t="shared" si="1"/>
        <v>120.30199999999999</v>
      </c>
      <c r="M33" s="16">
        <f t="shared" si="2"/>
        <v>121.62399999999998</v>
      </c>
      <c r="N33" s="16">
        <f t="shared" si="3"/>
        <v>121.95449999999998</v>
      </c>
      <c r="O33" s="16">
        <f t="shared" si="4"/>
        <v>122.15279999999998</v>
      </c>
      <c r="P33" s="16">
        <f t="shared" si="5"/>
        <v>122.94599999999998</v>
      </c>
      <c r="Q33" s="16">
        <f t="shared" si="6"/>
        <v>124.45685714285712</v>
      </c>
      <c r="R33" s="16">
        <f t="shared" si="11"/>
        <v>126.25099999999999</v>
      </c>
      <c r="S33" s="4">
        <f t="shared" si="7"/>
        <v>122.49864464285713</v>
      </c>
      <c r="T33" s="12">
        <f t="shared" si="8"/>
        <v>2.033508378275286</v>
      </c>
      <c r="U33" s="7">
        <f t="shared" si="9"/>
        <v>116.6949398479202</v>
      </c>
      <c r="V33" s="12">
        <f t="shared" si="10"/>
        <v>1.9371654157882403</v>
      </c>
      <c r="W33" s="7"/>
      <c r="X33" s="10"/>
      <c r="Z33" s="4"/>
    </row>
    <row r="34" spans="1:24" ht="12.75">
      <c r="A34">
        <v>24</v>
      </c>
      <c r="B34" s="4">
        <v>92.6</v>
      </c>
      <c r="C34" s="14">
        <v>91</v>
      </c>
      <c r="D34" s="14">
        <v>182</v>
      </c>
      <c r="E34" s="14">
        <v>275</v>
      </c>
      <c r="F34" s="14">
        <v>367</v>
      </c>
      <c r="G34" s="14">
        <v>461</v>
      </c>
      <c r="H34" s="14">
        <v>557</v>
      </c>
      <c r="I34" s="14">
        <v>658</v>
      </c>
      <c r="J34" s="14">
        <v>764</v>
      </c>
      <c r="K34" s="16">
        <f t="shared" si="0"/>
        <v>120.30199999999999</v>
      </c>
      <c r="L34" s="16">
        <f t="shared" si="1"/>
        <v>120.30199999999999</v>
      </c>
      <c r="M34" s="16">
        <f t="shared" si="2"/>
        <v>121.18333333333332</v>
      </c>
      <c r="N34" s="16">
        <f t="shared" si="3"/>
        <v>121.29349999999998</v>
      </c>
      <c r="O34" s="16">
        <f t="shared" si="4"/>
        <v>121.88839999999998</v>
      </c>
      <c r="P34" s="16">
        <f t="shared" si="5"/>
        <v>122.72566666666665</v>
      </c>
      <c r="Q34" s="16">
        <f t="shared" si="6"/>
        <v>124.26799999999999</v>
      </c>
      <c r="R34" s="16">
        <f t="shared" si="11"/>
        <v>126.25099999999999</v>
      </c>
      <c r="S34" s="4">
        <f t="shared" si="7"/>
        <v>122.2767375</v>
      </c>
      <c r="T34" s="12">
        <f t="shared" si="8"/>
        <v>2.072737913771173</v>
      </c>
      <c r="U34" s="7">
        <f t="shared" si="9"/>
        <v>116.27253540617434</v>
      </c>
      <c r="V34" s="12">
        <f t="shared" si="10"/>
        <v>1.970959459616582</v>
      </c>
      <c r="W34" s="7"/>
      <c r="X34" s="10"/>
    </row>
    <row r="35" spans="1:24" ht="12.75">
      <c r="A35">
        <v>25</v>
      </c>
      <c r="B35" s="4">
        <v>96.7</v>
      </c>
      <c r="C35" s="14">
        <v>91</v>
      </c>
      <c r="D35" s="14">
        <v>181</v>
      </c>
      <c r="E35" s="14">
        <v>275</v>
      </c>
      <c r="F35" s="14">
        <v>367</v>
      </c>
      <c r="G35" s="14">
        <v>460</v>
      </c>
      <c r="H35" s="14">
        <v>556</v>
      </c>
      <c r="I35" s="14">
        <v>657</v>
      </c>
      <c r="J35" s="14">
        <v>762</v>
      </c>
      <c r="K35" s="16">
        <f t="shared" si="0"/>
        <v>120.30199999999999</v>
      </c>
      <c r="L35" s="16">
        <f t="shared" si="1"/>
        <v>119.64099999999999</v>
      </c>
      <c r="M35" s="16">
        <f t="shared" si="2"/>
        <v>121.18333333333332</v>
      </c>
      <c r="N35" s="16">
        <f t="shared" si="3"/>
        <v>121.29349999999998</v>
      </c>
      <c r="O35" s="16">
        <f t="shared" si="4"/>
        <v>121.62399999999998</v>
      </c>
      <c r="P35" s="16">
        <f t="shared" si="5"/>
        <v>122.50533333333333</v>
      </c>
      <c r="Q35" s="16">
        <f t="shared" si="6"/>
        <v>124.07914285714284</v>
      </c>
      <c r="R35" s="16">
        <f t="shared" si="11"/>
        <v>125.92049999999999</v>
      </c>
      <c r="S35" s="4">
        <f t="shared" si="7"/>
        <v>122.06860119047617</v>
      </c>
      <c r="T35" s="12">
        <f t="shared" si="8"/>
        <v>2.0586547534033577</v>
      </c>
      <c r="U35" s="7">
        <f t="shared" si="9"/>
        <v>115.87704007078574</v>
      </c>
      <c r="V35" s="12">
        <f t="shared" si="10"/>
        <v>1.9542357086553248</v>
      </c>
      <c r="W35" s="7"/>
      <c r="X35" s="10"/>
    </row>
    <row r="36" spans="1:24" ht="12.75">
      <c r="A36">
        <v>26</v>
      </c>
      <c r="B36" s="4">
        <v>101.4</v>
      </c>
      <c r="C36" s="14">
        <v>91</v>
      </c>
      <c r="D36" s="14">
        <v>181</v>
      </c>
      <c r="E36" s="14">
        <v>275</v>
      </c>
      <c r="F36" s="14">
        <v>367</v>
      </c>
      <c r="G36" s="14">
        <v>460</v>
      </c>
      <c r="H36" s="14">
        <v>555</v>
      </c>
      <c r="I36" s="14">
        <v>656</v>
      </c>
      <c r="J36" s="14">
        <v>761</v>
      </c>
      <c r="K36" s="16">
        <f t="shared" si="0"/>
        <v>120.30199999999999</v>
      </c>
      <c r="L36" s="16">
        <f t="shared" si="1"/>
        <v>119.64099999999999</v>
      </c>
      <c r="M36" s="16">
        <f t="shared" si="2"/>
        <v>121.18333333333332</v>
      </c>
      <c r="N36" s="16">
        <f t="shared" si="3"/>
        <v>121.29349999999998</v>
      </c>
      <c r="O36" s="16">
        <f t="shared" si="4"/>
        <v>121.62399999999998</v>
      </c>
      <c r="P36" s="16">
        <f t="shared" si="5"/>
        <v>122.28499999999998</v>
      </c>
      <c r="Q36" s="16">
        <f t="shared" si="6"/>
        <v>123.8902857142857</v>
      </c>
      <c r="R36" s="16">
        <f t="shared" si="11"/>
        <v>125.75524999999999</v>
      </c>
      <c r="S36" s="4">
        <f t="shared" si="7"/>
        <v>121.99679613095236</v>
      </c>
      <c r="T36" s="12">
        <f t="shared" si="8"/>
        <v>1.982486649941714</v>
      </c>
      <c r="U36" s="7">
        <f t="shared" si="9"/>
        <v>115.7407542371523</v>
      </c>
      <c r="V36" s="12">
        <f t="shared" si="10"/>
        <v>1.8808239839597178</v>
      </c>
      <c r="W36" s="7"/>
      <c r="X36" s="10"/>
    </row>
    <row r="37" spans="1:24" ht="12.75">
      <c r="A37">
        <v>27</v>
      </c>
      <c r="B37" s="4">
        <v>105.2</v>
      </c>
      <c r="C37" s="14">
        <v>91</v>
      </c>
      <c r="D37" s="14">
        <v>181</v>
      </c>
      <c r="E37" s="14">
        <v>273</v>
      </c>
      <c r="F37" s="14">
        <v>365</v>
      </c>
      <c r="G37" s="14">
        <v>458</v>
      </c>
      <c r="H37" s="14">
        <v>554</v>
      </c>
      <c r="I37" s="14">
        <v>655</v>
      </c>
      <c r="J37" s="14">
        <v>759</v>
      </c>
      <c r="K37" s="16">
        <f t="shared" si="0"/>
        <v>120.30199999999999</v>
      </c>
      <c r="L37" s="16">
        <f t="shared" si="1"/>
        <v>119.64099999999999</v>
      </c>
      <c r="M37" s="16">
        <f t="shared" si="2"/>
        <v>120.30199999999998</v>
      </c>
      <c r="N37" s="16">
        <f t="shared" si="3"/>
        <v>120.63249999999998</v>
      </c>
      <c r="O37" s="16">
        <f t="shared" si="4"/>
        <v>121.09519999999998</v>
      </c>
      <c r="P37" s="16">
        <f t="shared" si="5"/>
        <v>122.06466666666665</v>
      </c>
      <c r="Q37" s="16">
        <f t="shared" si="6"/>
        <v>123.70142857142855</v>
      </c>
      <c r="R37" s="16">
        <f t="shared" si="11"/>
        <v>125.42474999999999</v>
      </c>
      <c r="S37" s="4">
        <f t="shared" si="7"/>
        <v>121.64544315476189</v>
      </c>
      <c r="T37" s="12">
        <f t="shared" si="8"/>
        <v>1.9871831234155268</v>
      </c>
      <c r="U37" s="7">
        <f t="shared" si="9"/>
        <v>115.07504332420757</v>
      </c>
      <c r="V37" s="12">
        <f t="shared" si="10"/>
        <v>1.8798499811394227</v>
      </c>
      <c r="W37" s="7"/>
      <c r="X37" s="10"/>
    </row>
    <row r="38" spans="1:24" ht="12.75">
      <c r="A38">
        <v>28</v>
      </c>
      <c r="B38" s="4">
        <v>111.3</v>
      </c>
      <c r="C38" s="14">
        <v>91</v>
      </c>
      <c r="D38" s="14">
        <v>180</v>
      </c>
      <c r="E38" s="14">
        <v>273</v>
      </c>
      <c r="F38" s="14">
        <v>365</v>
      </c>
      <c r="G38" s="14">
        <v>458</v>
      </c>
      <c r="H38" s="14">
        <v>553</v>
      </c>
      <c r="I38" s="14">
        <v>654</v>
      </c>
      <c r="J38" s="14">
        <v>758</v>
      </c>
      <c r="K38" s="16">
        <f t="shared" si="0"/>
        <v>120.30199999999999</v>
      </c>
      <c r="L38" s="16">
        <f t="shared" si="1"/>
        <v>118.97999999999999</v>
      </c>
      <c r="M38" s="16">
        <f t="shared" si="2"/>
        <v>120.30199999999998</v>
      </c>
      <c r="N38" s="16">
        <f t="shared" si="3"/>
        <v>120.63249999999998</v>
      </c>
      <c r="O38" s="16">
        <f t="shared" si="4"/>
        <v>121.09519999999998</v>
      </c>
      <c r="P38" s="16">
        <f t="shared" si="5"/>
        <v>121.84433333333332</v>
      </c>
      <c r="Q38" s="16">
        <f t="shared" si="6"/>
        <v>123.5125714285714</v>
      </c>
      <c r="R38" s="16">
        <f t="shared" si="11"/>
        <v>125.25949999999999</v>
      </c>
      <c r="S38" s="4">
        <f t="shared" si="7"/>
        <v>121.49101309523809</v>
      </c>
      <c r="T38" s="12">
        <f t="shared" si="8"/>
        <v>2.0156328543188984</v>
      </c>
      <c r="U38" s="7">
        <f t="shared" si="9"/>
        <v>114.78305103788853</v>
      </c>
      <c r="V38" s="12">
        <f t="shared" si="10"/>
        <v>1.9043424109861125</v>
      </c>
      <c r="W38" s="7"/>
      <c r="X38" s="10"/>
    </row>
    <row r="39" spans="1:27" ht="12.75">
      <c r="A39">
        <v>29</v>
      </c>
      <c r="B39" s="4">
        <v>115.5</v>
      </c>
      <c r="C39" s="14">
        <v>90</v>
      </c>
      <c r="D39" s="14">
        <v>180</v>
      </c>
      <c r="E39" s="14">
        <v>273</v>
      </c>
      <c r="F39" s="14">
        <v>364</v>
      </c>
      <c r="G39" s="14">
        <v>457</v>
      </c>
      <c r="H39" s="14">
        <v>552</v>
      </c>
      <c r="I39" s="14">
        <v>652</v>
      </c>
      <c r="J39" s="14">
        <v>756</v>
      </c>
      <c r="K39" s="16">
        <f t="shared" si="0"/>
        <v>118.97999999999999</v>
      </c>
      <c r="L39" s="16">
        <f t="shared" si="1"/>
        <v>118.97999999999999</v>
      </c>
      <c r="M39" s="16">
        <f t="shared" si="2"/>
        <v>120.30199999999998</v>
      </c>
      <c r="N39" s="16">
        <f t="shared" si="3"/>
        <v>120.30199999999999</v>
      </c>
      <c r="O39" s="16">
        <f t="shared" si="4"/>
        <v>120.83079999999998</v>
      </c>
      <c r="P39" s="16">
        <f t="shared" si="5"/>
        <v>121.62399999999998</v>
      </c>
      <c r="Q39" s="16">
        <f t="shared" si="6"/>
        <v>123.13485714285711</v>
      </c>
      <c r="R39" s="16">
        <f t="shared" si="11"/>
        <v>124.92899999999999</v>
      </c>
      <c r="S39" s="4">
        <f t="shared" si="7"/>
        <v>121.13533214285712</v>
      </c>
      <c r="T39" s="12">
        <f t="shared" si="8"/>
        <v>2.049437217150452</v>
      </c>
      <c r="U39" s="7">
        <f t="shared" si="9"/>
        <v>114.11194982781797</v>
      </c>
      <c r="V39" s="12">
        <f t="shared" si="10"/>
        <v>1.9306115958218832</v>
      </c>
      <c r="W39" s="7"/>
      <c r="X39" s="10"/>
      <c r="AA39" s="4"/>
    </row>
    <row r="40" spans="1:27" ht="12.75">
      <c r="A40">
        <v>30</v>
      </c>
      <c r="B40" s="4">
        <v>121</v>
      </c>
      <c r="C40" s="14">
        <v>90</v>
      </c>
      <c r="D40" s="14">
        <v>180</v>
      </c>
      <c r="E40" s="14">
        <v>273</v>
      </c>
      <c r="F40" s="14">
        <v>363</v>
      </c>
      <c r="G40" s="14">
        <v>456</v>
      </c>
      <c r="H40" s="14">
        <v>552</v>
      </c>
      <c r="I40" s="14">
        <v>652</v>
      </c>
      <c r="J40" s="14">
        <v>755</v>
      </c>
      <c r="K40" s="16">
        <f t="shared" si="0"/>
        <v>118.97999999999999</v>
      </c>
      <c r="L40" s="16">
        <f t="shared" si="1"/>
        <v>118.97999999999999</v>
      </c>
      <c r="M40" s="16">
        <f t="shared" si="2"/>
        <v>120.30199999999998</v>
      </c>
      <c r="N40" s="16">
        <f t="shared" si="3"/>
        <v>119.97149999999999</v>
      </c>
      <c r="O40" s="16">
        <f t="shared" si="4"/>
        <v>120.56639999999997</v>
      </c>
      <c r="P40" s="16">
        <f t="shared" si="5"/>
        <v>121.62399999999998</v>
      </c>
      <c r="Q40" s="16">
        <f t="shared" si="6"/>
        <v>123.13485714285711</v>
      </c>
      <c r="R40" s="16">
        <f t="shared" si="11"/>
        <v>124.76374999999999</v>
      </c>
      <c r="S40" s="4">
        <f t="shared" si="7"/>
        <v>121.04031339285712</v>
      </c>
      <c r="T40" s="12">
        <f t="shared" si="8"/>
        <v>2.0351773855918727</v>
      </c>
      <c r="U40" s="7">
        <f t="shared" si="9"/>
        <v>113.93300084413279</v>
      </c>
      <c r="V40" s="12">
        <f t="shared" si="10"/>
        <v>1.9156747061453183</v>
      </c>
      <c r="W40" s="7"/>
      <c r="X40" s="10"/>
      <c r="AA40" s="4"/>
    </row>
    <row r="41" spans="1:27" ht="12.75">
      <c r="A41">
        <v>31</v>
      </c>
      <c r="B41" s="4">
        <v>130.6</v>
      </c>
      <c r="C41" s="14">
        <v>89</v>
      </c>
      <c r="D41" s="14">
        <v>179</v>
      </c>
      <c r="E41" s="14">
        <v>271</v>
      </c>
      <c r="F41" s="14">
        <v>362</v>
      </c>
      <c r="G41" s="14">
        <v>455</v>
      </c>
      <c r="H41" s="14">
        <v>550</v>
      </c>
      <c r="I41" s="14">
        <v>649</v>
      </c>
      <c r="J41" s="14">
        <v>752</v>
      </c>
      <c r="K41" s="16">
        <f t="shared" si="0"/>
        <v>117.65799999999999</v>
      </c>
      <c r="L41" s="16">
        <f t="shared" si="1"/>
        <v>118.31899999999999</v>
      </c>
      <c r="M41" s="16">
        <f t="shared" si="2"/>
        <v>119.42066666666665</v>
      </c>
      <c r="N41" s="16">
        <f t="shared" si="3"/>
        <v>119.64099999999999</v>
      </c>
      <c r="O41" s="16">
        <f t="shared" si="4"/>
        <v>120.30199999999998</v>
      </c>
      <c r="P41" s="16">
        <f t="shared" si="5"/>
        <v>121.18333333333332</v>
      </c>
      <c r="Q41" s="16">
        <f t="shared" si="6"/>
        <v>122.56828571428571</v>
      </c>
      <c r="R41" s="16">
        <f t="shared" si="11"/>
        <v>124.26799999999999</v>
      </c>
      <c r="S41" s="4">
        <f t="shared" si="7"/>
        <v>120.4200357142857</v>
      </c>
      <c r="T41" s="12">
        <f t="shared" si="8"/>
        <v>2.1930797128655866</v>
      </c>
      <c r="U41" s="7">
        <f t="shared" si="9"/>
        <v>112.76828110871402</v>
      </c>
      <c r="V41" s="12">
        <f t="shared" si="10"/>
        <v>2.0537265919852685</v>
      </c>
      <c r="W41" s="7"/>
      <c r="X41" s="10"/>
      <c r="AA41" s="7"/>
    </row>
    <row r="42" spans="1:24" ht="12.75">
      <c r="A42">
        <v>32</v>
      </c>
      <c r="B42" s="4">
        <v>140.8</v>
      </c>
      <c r="C42" s="14">
        <v>89</v>
      </c>
      <c r="D42" s="14">
        <v>179</v>
      </c>
      <c r="E42" s="14">
        <v>271</v>
      </c>
      <c r="F42" s="14">
        <v>361</v>
      </c>
      <c r="G42" s="14">
        <v>454</v>
      </c>
      <c r="H42" s="14">
        <v>549</v>
      </c>
      <c r="I42" s="14">
        <v>648</v>
      </c>
      <c r="J42" s="14">
        <v>751</v>
      </c>
      <c r="K42" s="16">
        <f t="shared" si="0"/>
        <v>117.65799999999999</v>
      </c>
      <c r="L42" s="16">
        <f t="shared" si="1"/>
        <v>118.31899999999999</v>
      </c>
      <c r="M42" s="16">
        <f t="shared" si="2"/>
        <v>119.42066666666665</v>
      </c>
      <c r="N42" s="16">
        <f t="shared" si="3"/>
        <v>119.31049999999999</v>
      </c>
      <c r="O42" s="16">
        <f t="shared" si="4"/>
        <v>120.03759999999997</v>
      </c>
      <c r="P42" s="16">
        <f t="shared" si="5"/>
        <v>120.96299999999998</v>
      </c>
      <c r="Q42" s="16">
        <f t="shared" si="6"/>
        <v>122.37942857142856</v>
      </c>
      <c r="R42" s="16">
        <f t="shared" si="11"/>
        <v>124.10274999999999</v>
      </c>
      <c r="S42" s="4">
        <f t="shared" si="7"/>
        <v>120.27386815476189</v>
      </c>
      <c r="T42" s="12">
        <f t="shared" si="8"/>
        <v>2.136243461265758</v>
      </c>
      <c r="U42" s="7">
        <f t="shared" si="9"/>
        <v>112.49468775435058</v>
      </c>
      <c r="V42" s="12">
        <f t="shared" si="10"/>
        <v>1.9980736034292912</v>
      </c>
      <c r="W42" s="7"/>
      <c r="X42" s="10"/>
    </row>
    <row r="43" spans="1:24" ht="12.75">
      <c r="A43">
        <v>33</v>
      </c>
      <c r="B43" s="4">
        <v>149.8</v>
      </c>
      <c r="C43" s="14">
        <v>89</v>
      </c>
      <c r="D43" s="14">
        <v>178</v>
      </c>
      <c r="E43" s="14">
        <v>269</v>
      </c>
      <c r="F43" s="14">
        <v>358</v>
      </c>
      <c r="G43" s="14">
        <v>452</v>
      </c>
      <c r="H43" s="14">
        <v>545</v>
      </c>
      <c r="I43" s="14">
        <v>644</v>
      </c>
      <c r="J43" s="14">
        <v>747</v>
      </c>
      <c r="K43" s="16">
        <f t="shared" si="0"/>
        <v>117.65799999999999</v>
      </c>
      <c r="L43" s="16">
        <f t="shared" si="1"/>
        <v>117.65799999999999</v>
      </c>
      <c r="M43" s="16">
        <f t="shared" si="2"/>
        <v>118.53933333333332</v>
      </c>
      <c r="N43" s="16">
        <f t="shared" si="3"/>
        <v>118.31899999999999</v>
      </c>
      <c r="O43" s="16">
        <f t="shared" si="4"/>
        <v>119.5088</v>
      </c>
      <c r="P43" s="16">
        <f t="shared" si="5"/>
        <v>120.08166666666665</v>
      </c>
      <c r="Q43" s="16">
        <f t="shared" si="6"/>
        <v>121.624</v>
      </c>
      <c r="R43" s="16">
        <f t="shared" si="11"/>
        <v>123.44174999999998</v>
      </c>
      <c r="S43" s="4">
        <f t="shared" si="7"/>
        <v>119.60381874999999</v>
      </c>
      <c r="T43" s="12">
        <f t="shared" si="8"/>
        <v>2.049547873320755</v>
      </c>
      <c r="U43" s="7">
        <f t="shared" si="9"/>
        <v>111.24475647771378</v>
      </c>
      <c r="V43" s="12">
        <f t="shared" si="10"/>
        <v>1.9063058056161233</v>
      </c>
      <c r="W43" s="7"/>
      <c r="X43" s="10"/>
    </row>
    <row r="44" spans="1:24" ht="12.75">
      <c r="A44">
        <v>34</v>
      </c>
      <c r="B44" s="4">
        <v>160.5</v>
      </c>
      <c r="C44" s="14">
        <v>88</v>
      </c>
      <c r="D44" s="14">
        <v>178</v>
      </c>
      <c r="E44" s="14">
        <v>267</v>
      </c>
      <c r="F44" s="14">
        <v>356</v>
      </c>
      <c r="G44" s="14">
        <v>449</v>
      </c>
      <c r="H44" s="14">
        <v>542</v>
      </c>
      <c r="I44" s="14">
        <v>640</v>
      </c>
      <c r="J44" s="14">
        <v>743</v>
      </c>
      <c r="K44" s="16">
        <f t="shared" si="0"/>
        <v>116.33599999999998</v>
      </c>
      <c r="L44" s="16">
        <f t="shared" si="1"/>
        <v>117.65799999999999</v>
      </c>
      <c r="M44" s="16">
        <f t="shared" si="2"/>
        <v>117.65799999999997</v>
      </c>
      <c r="N44" s="16">
        <f t="shared" si="3"/>
        <v>117.65799999999999</v>
      </c>
      <c r="O44" s="16">
        <f t="shared" si="4"/>
        <v>118.7156</v>
      </c>
      <c r="P44" s="16">
        <f t="shared" si="5"/>
        <v>119.42066666666665</v>
      </c>
      <c r="Q44" s="16">
        <f t="shared" si="6"/>
        <v>120.86857142857141</v>
      </c>
      <c r="R44" s="16">
        <f t="shared" si="11"/>
        <v>122.78074999999998</v>
      </c>
      <c r="S44" s="4">
        <f t="shared" si="7"/>
        <v>118.88694851190475</v>
      </c>
      <c r="T44" s="12">
        <f t="shared" si="8"/>
        <v>2.085357675348387</v>
      </c>
      <c r="U44" s="7">
        <f t="shared" si="9"/>
        <v>109.91521595536962</v>
      </c>
      <c r="V44" s="12">
        <f t="shared" si="10"/>
        <v>1.927987403992906</v>
      </c>
      <c r="W44" s="7"/>
      <c r="X44" s="10"/>
    </row>
    <row r="45" spans="1:24" ht="12.75">
      <c r="A45">
        <v>35</v>
      </c>
      <c r="B45" s="4">
        <v>1200</v>
      </c>
      <c r="C45" s="14">
        <v>86</v>
      </c>
      <c r="D45" s="14">
        <v>175</v>
      </c>
      <c r="E45" s="14">
        <v>263</v>
      </c>
      <c r="F45" s="14">
        <v>351</v>
      </c>
      <c r="G45" s="14">
        <v>445</v>
      </c>
      <c r="H45" s="14">
        <v>535</v>
      </c>
      <c r="I45" s="14">
        <v>630</v>
      </c>
      <c r="J45" s="14">
        <v>733</v>
      </c>
      <c r="K45" s="16">
        <f t="shared" si="0"/>
        <v>113.692</v>
      </c>
      <c r="L45" s="16">
        <f t="shared" si="1"/>
        <v>115.67499999999998</v>
      </c>
      <c r="M45" s="16">
        <f t="shared" si="2"/>
        <v>115.89533333333333</v>
      </c>
      <c r="N45" s="16">
        <f t="shared" si="3"/>
        <v>116.00549999999998</v>
      </c>
      <c r="O45" s="16">
        <f t="shared" si="4"/>
        <v>117.65799999999999</v>
      </c>
      <c r="P45" s="16">
        <f t="shared" si="5"/>
        <v>117.87833333333332</v>
      </c>
      <c r="Q45" s="16">
        <f t="shared" si="6"/>
        <v>118.97999999999999</v>
      </c>
      <c r="R45" s="16">
        <f t="shared" si="11"/>
        <v>121.12824999999998</v>
      </c>
      <c r="S45" s="4">
        <f t="shared" si="7"/>
        <v>117.11405208333332</v>
      </c>
      <c r="T45" s="12">
        <f t="shared" si="8"/>
        <v>2.2981677851124567</v>
      </c>
      <c r="U45" s="7">
        <f t="shared" si="9"/>
        <v>106.66144733278253</v>
      </c>
      <c r="V45" s="12">
        <f t="shared" si="10"/>
        <v>2.0930528643928117</v>
      </c>
      <c r="W45" s="7"/>
      <c r="X45" s="10"/>
    </row>
    <row r="46" ht="12.75">
      <c r="X46" s="10"/>
    </row>
    <row r="49" spans="2:6" ht="15.75">
      <c r="B49" s="9"/>
      <c r="C49" s="9"/>
      <c r="D49" s="9"/>
      <c r="E49" s="9"/>
      <c r="F49" s="9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2004-09-09T16:15:49Z</cp:lastPrinted>
  <dcterms:created xsi:type="dcterms:W3CDTF">2004-05-06T01:31:28Z</dcterms:created>
  <dcterms:modified xsi:type="dcterms:W3CDTF">2004-10-10T14:30:01Z</dcterms:modified>
  <cp:category/>
  <cp:version/>
  <cp:contentType/>
  <cp:contentStatus/>
</cp:coreProperties>
</file>